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4695" activeTab="0"/>
  </bookViews>
  <sheets>
    <sheet name="Herrer &amp; damer" sheetId="1" r:id="rId1"/>
  </sheets>
  <definedNames>
    <definedName name="_xlnm.Print_Area" localSheetId="0">'Herrer &amp; damer'!$A$1:$G$52</definedName>
  </definedNames>
  <calcPr fullCalcOnLoad="1"/>
</workbook>
</file>

<file path=xl/sharedStrings.xml><?xml version="1.0" encoding="utf-8"?>
<sst xmlns="http://schemas.openxmlformats.org/spreadsheetml/2006/main" count="80" uniqueCount="46">
  <si>
    <t>Pinner</t>
  </si>
  <si>
    <t>Snitt</t>
  </si>
  <si>
    <t>Nr.</t>
  </si>
  <si>
    <t>Navn</t>
  </si>
  <si>
    <t>Klubb</t>
  </si>
  <si>
    <t>Serier</t>
  </si>
  <si>
    <t>Herrer</t>
  </si>
  <si>
    <t>Damer</t>
  </si>
  <si>
    <t>Lisens</t>
  </si>
  <si>
    <t xml:space="preserve"> </t>
  </si>
  <si>
    <t>Vågan</t>
  </si>
  <si>
    <t>Narvik</t>
  </si>
  <si>
    <t>Blue Strike</t>
  </si>
  <si>
    <t>Hilde Heikkilæ</t>
  </si>
  <si>
    <t>Lars Kofstad</t>
  </si>
  <si>
    <t>Tord Hermansen</t>
  </si>
  <si>
    <t>Per Steinar Jensen</t>
  </si>
  <si>
    <t>Bodø</t>
  </si>
  <si>
    <t>Jorid Barmark</t>
  </si>
  <si>
    <t>Christer Jakobsen</t>
  </si>
  <si>
    <t>Runar Smaaskjær</t>
  </si>
  <si>
    <t>Jonas Baardsen</t>
  </si>
  <si>
    <t>Lokalliga  Nordland</t>
  </si>
  <si>
    <t>Christian Utnes</t>
  </si>
  <si>
    <t>Morten Moe</t>
  </si>
  <si>
    <t>Stian L. Tjønndal</t>
  </si>
  <si>
    <t>Johnny Bakken</t>
  </si>
  <si>
    <t>Simen S. Jensen</t>
  </si>
  <si>
    <t>Henrik Arntzen</t>
  </si>
  <si>
    <t>John Arne Jakobsen</t>
  </si>
  <si>
    <t>Terje Barmark</t>
  </si>
  <si>
    <t>Erik Baardsen</t>
  </si>
  <si>
    <t>Stian Karlsen</t>
  </si>
  <si>
    <t>Frode Langeland</t>
  </si>
  <si>
    <t>Ann K. Langeland</t>
  </si>
  <si>
    <t>Per H. Kristiansen</t>
  </si>
  <si>
    <t>Sigve Sodoma</t>
  </si>
  <si>
    <t>Jan Arntsen</t>
  </si>
  <si>
    <t>Jim Tore Oshaug</t>
  </si>
  <si>
    <t>Inge Sneberg</t>
  </si>
  <si>
    <t>Svein Åke Ek</t>
  </si>
  <si>
    <t>Renate Josefsen</t>
  </si>
  <si>
    <t>Geir Josefsen</t>
  </si>
  <si>
    <t>Thomas Hansen</t>
  </si>
  <si>
    <t>2009/2010 Uke 6 Herrer</t>
  </si>
  <si>
    <t>2009/2010 Uke 6 Damer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</si>
</sst>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i/>
      <sz val="30"/>
      <color indexed="11"/>
      <name val="Bookman Old Style"/>
      <family val="1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i/>
      <sz val="20"/>
      <color indexed="10"/>
      <name val="Bookman Old Style"/>
      <family val="1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85725</xdr:rowOff>
    </xdr:from>
    <xdr:to>
      <xdr:col>6</xdr:col>
      <xdr:colOff>723900</xdr:colOff>
      <xdr:row>3</xdr:row>
      <xdr:rowOff>28575</xdr:rowOff>
    </xdr:to>
    <xdr:sp macro="[0]!SortereLokalligaHerrer">
      <xdr:nvSpPr>
        <xdr:cNvPr id="1" name="Rectangle 1"/>
        <xdr:cNvSpPr>
          <a:spLocks/>
        </xdr:cNvSpPr>
      </xdr:nvSpPr>
      <xdr:spPr>
        <a:xfrm>
          <a:off x="5762625" y="561975"/>
          <a:ext cx="866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Sortere
</a:t>
          </a:r>
          <a:r>
            <a:rPr lang="en-US" cap="none" sz="1200" b="0" i="0" u="none" baseline="0">
              <a:solidFill>
                <a:srgbClr val="000000"/>
              </a:solidFill>
            </a:rPr>
            <a:t>Snitt</a:t>
          </a:r>
        </a:p>
      </xdr:txBody>
    </xdr:sp>
    <xdr:clientData/>
  </xdr:twoCellAnchor>
  <xdr:twoCellAnchor>
    <xdr:from>
      <xdr:col>15</xdr:col>
      <xdr:colOff>266700</xdr:colOff>
      <xdr:row>1</xdr:row>
      <xdr:rowOff>0</xdr:rowOff>
    </xdr:from>
    <xdr:to>
      <xdr:col>16</xdr:col>
      <xdr:colOff>76200</xdr:colOff>
      <xdr:row>2</xdr:row>
      <xdr:rowOff>104775</xdr:rowOff>
    </xdr:to>
    <xdr:sp macro="[0]!SortereDamer">
      <xdr:nvSpPr>
        <xdr:cNvPr id="2" name="Rectangle 3"/>
        <xdr:cNvSpPr>
          <a:spLocks/>
        </xdr:cNvSpPr>
      </xdr:nvSpPr>
      <xdr:spPr>
        <a:xfrm>
          <a:off x="13830300" y="476250"/>
          <a:ext cx="838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  <xdr:twoCellAnchor>
    <xdr:from>
      <xdr:col>7</xdr:col>
      <xdr:colOff>76200</xdr:colOff>
      <xdr:row>1</xdr:row>
      <xdr:rowOff>47625</xdr:rowOff>
    </xdr:from>
    <xdr:to>
      <xdr:col>8</xdr:col>
      <xdr:colOff>228600</xdr:colOff>
      <xdr:row>3</xdr:row>
      <xdr:rowOff>85725</xdr:rowOff>
    </xdr:to>
    <xdr:sp macro="[0]!SortereLokalligaKlubb">
      <xdr:nvSpPr>
        <xdr:cNvPr id="3" name="Oval 4"/>
        <xdr:cNvSpPr>
          <a:spLocks/>
        </xdr:cNvSpPr>
      </xdr:nvSpPr>
      <xdr:spPr>
        <a:xfrm>
          <a:off x="6915150" y="523875"/>
          <a:ext cx="7620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Klubb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U95"/>
  <sheetViews>
    <sheetView tabSelected="1"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5.7109375" style="0" customWidth="1"/>
    <col min="2" max="2" width="10.140625" style="0" customWidth="1"/>
    <col min="3" max="3" width="31.57421875" style="0" customWidth="1"/>
    <col min="4" max="4" width="21.57421875" style="0" customWidth="1"/>
    <col min="5" max="5" width="12.28125" style="0" customWidth="1"/>
    <col min="6" max="6" width="7.28125" style="0" customWidth="1"/>
    <col min="7" max="7" width="14.00390625" style="0" customWidth="1"/>
    <col min="8" max="8" width="9.140625" style="0" customWidth="1"/>
    <col min="9" max="9" width="5.57421875" style="0" customWidth="1"/>
    <col min="10" max="10" width="7.28125" style="0" customWidth="1"/>
    <col min="11" max="11" width="9.00390625" style="0" customWidth="1"/>
    <col min="12" max="12" width="30.8515625" style="0" customWidth="1"/>
    <col min="13" max="13" width="19.421875" style="0" customWidth="1"/>
    <col min="14" max="14" width="10.421875" style="0" customWidth="1"/>
    <col min="15" max="15" width="9.140625" style="0" customWidth="1"/>
    <col min="16" max="16" width="15.421875" style="0" customWidth="1"/>
  </cols>
  <sheetData>
    <row r="1" spans="1:21" ht="37.5">
      <c r="A1" s="32" t="s">
        <v>22</v>
      </c>
      <c r="B1" s="32"/>
      <c r="C1" s="33"/>
      <c r="D1" s="33"/>
      <c r="E1" s="33"/>
      <c r="F1" s="33"/>
      <c r="G1" s="33"/>
      <c r="H1" s="1"/>
      <c r="I1" s="1"/>
      <c r="J1" s="32" t="s">
        <v>22</v>
      </c>
      <c r="K1" s="32"/>
      <c r="L1" s="33"/>
      <c r="M1" s="33"/>
      <c r="N1" s="33"/>
      <c r="O1" s="33"/>
      <c r="P1" s="33"/>
      <c r="Q1" s="1"/>
      <c r="R1" s="1"/>
      <c r="S1" s="1"/>
      <c r="T1" s="1"/>
      <c r="U1" s="1"/>
    </row>
    <row r="2" spans="1:21" ht="15.75" customHeight="1">
      <c r="A2" s="36"/>
      <c r="B2" s="37"/>
      <c r="C2" s="37"/>
      <c r="D2" s="37"/>
      <c r="E2" s="37"/>
      <c r="F2" s="37"/>
      <c r="G2" s="37"/>
      <c r="H2" s="1"/>
      <c r="I2" s="1"/>
      <c r="J2" s="2"/>
      <c r="K2" s="2"/>
      <c r="L2" s="3"/>
      <c r="M2" s="3"/>
      <c r="N2" s="3"/>
      <c r="O2" s="3"/>
      <c r="P2" s="3"/>
      <c r="Q2" s="1"/>
      <c r="R2" s="1"/>
      <c r="S2" s="1"/>
      <c r="T2" s="1"/>
      <c r="U2" s="1"/>
    </row>
    <row r="3" spans="1:21" ht="25.5">
      <c r="A3" s="34" t="s">
        <v>44</v>
      </c>
      <c r="B3" s="34"/>
      <c r="C3" s="35"/>
      <c r="D3" s="35"/>
      <c r="E3" s="35"/>
      <c r="F3" s="35"/>
      <c r="G3" s="35"/>
      <c r="H3" s="1"/>
      <c r="I3" s="1"/>
      <c r="J3" s="34" t="s">
        <v>45</v>
      </c>
      <c r="K3" s="34"/>
      <c r="L3" s="35"/>
      <c r="M3" s="35"/>
      <c r="N3" s="35"/>
      <c r="O3" s="35"/>
      <c r="P3" s="35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4" t="s">
        <v>2</v>
      </c>
      <c r="B5" s="4" t="s">
        <v>8</v>
      </c>
      <c r="C5" s="4" t="s">
        <v>3</v>
      </c>
      <c r="D5" s="4" t="s">
        <v>4</v>
      </c>
      <c r="E5" s="5" t="s">
        <v>0</v>
      </c>
      <c r="F5" s="6" t="s">
        <v>5</v>
      </c>
      <c r="G5" s="6" t="s">
        <v>1</v>
      </c>
      <c r="H5" s="1"/>
      <c r="I5" s="1"/>
      <c r="J5" s="4" t="s">
        <v>2</v>
      </c>
      <c r="K5" s="4" t="s">
        <v>8</v>
      </c>
      <c r="L5" s="4" t="s">
        <v>3</v>
      </c>
      <c r="M5" s="4" t="s">
        <v>4</v>
      </c>
      <c r="N5" s="5" t="s">
        <v>0</v>
      </c>
      <c r="O5" s="6" t="s">
        <v>5</v>
      </c>
      <c r="P5" s="6" t="s">
        <v>1</v>
      </c>
      <c r="Q5" s="1"/>
      <c r="R5" s="1"/>
      <c r="S5" s="1"/>
      <c r="T5" s="1"/>
      <c r="U5" s="1"/>
    </row>
    <row r="6" spans="1:21" ht="14.25" customHeight="1">
      <c r="A6" s="7"/>
      <c r="B6" s="7"/>
      <c r="C6" s="7" t="s">
        <v>9</v>
      </c>
      <c r="D6" s="7"/>
      <c r="E6" s="8"/>
      <c r="F6" s="9"/>
      <c r="G6" s="10"/>
      <c r="H6" s="1"/>
      <c r="I6" s="1"/>
      <c r="J6" s="7"/>
      <c r="K6" s="7"/>
      <c r="L6" s="7"/>
      <c r="M6" s="7"/>
      <c r="N6" s="10"/>
      <c r="O6" s="10"/>
      <c r="P6" s="10"/>
      <c r="Q6" s="1"/>
      <c r="R6" s="1"/>
      <c r="S6" s="1"/>
      <c r="T6" s="1"/>
      <c r="U6" s="1"/>
    </row>
    <row r="7" spans="1:21" ht="21" customHeight="1">
      <c r="A7" s="1"/>
      <c r="B7" s="1"/>
      <c r="C7" s="11" t="s">
        <v>6</v>
      </c>
      <c r="D7" s="12" t="s">
        <v>9</v>
      </c>
      <c r="E7" s="13"/>
      <c r="F7" s="14"/>
      <c r="G7" s="15"/>
      <c r="H7" s="1"/>
      <c r="I7" s="1"/>
      <c r="J7" s="1"/>
      <c r="K7" s="1"/>
      <c r="L7" s="11" t="s">
        <v>7</v>
      </c>
      <c r="M7" s="12"/>
      <c r="N7" s="12"/>
      <c r="O7" s="12"/>
      <c r="P7" s="15"/>
      <c r="Q7" s="1"/>
      <c r="R7" s="1"/>
      <c r="S7" s="1"/>
      <c r="T7" s="1"/>
      <c r="U7" s="1"/>
    </row>
    <row r="8" spans="1:21" ht="15" customHeight="1">
      <c r="A8" s="1"/>
      <c r="B8" s="1"/>
      <c r="C8" s="11"/>
      <c r="D8" s="12"/>
      <c r="E8" s="13"/>
      <c r="F8" s="14"/>
      <c r="G8" s="15"/>
      <c r="H8" s="1"/>
      <c r="I8" s="1"/>
      <c r="J8" s="1"/>
      <c r="K8" s="1"/>
      <c r="L8" s="11"/>
      <c r="M8" s="12"/>
      <c r="N8" s="12"/>
      <c r="O8" s="12"/>
      <c r="P8" s="15"/>
      <c r="Q8" s="1"/>
      <c r="R8" s="1"/>
      <c r="S8" s="1"/>
      <c r="T8" s="1"/>
      <c r="U8" s="1"/>
    </row>
    <row r="9" spans="1:21" ht="21" customHeight="1">
      <c r="A9" s="16">
        <v>1</v>
      </c>
      <c r="B9" s="17">
        <v>16325</v>
      </c>
      <c r="C9" s="18" t="s">
        <v>40</v>
      </c>
      <c r="D9" s="18" t="s">
        <v>10</v>
      </c>
      <c r="E9" s="19">
        <f>1145+1021+1262</f>
        <v>3428</v>
      </c>
      <c r="F9" s="20">
        <v>15</v>
      </c>
      <c r="G9" s="21">
        <f>E9/F9</f>
        <v>228.53333333333333</v>
      </c>
      <c r="H9" s="1"/>
      <c r="I9" s="1"/>
      <c r="J9" s="16">
        <v>1</v>
      </c>
      <c r="K9" s="17">
        <v>24258</v>
      </c>
      <c r="L9" s="18" t="s">
        <v>41</v>
      </c>
      <c r="M9" s="18" t="s">
        <v>11</v>
      </c>
      <c r="N9" s="19">
        <f>850</f>
        <v>850</v>
      </c>
      <c r="O9" s="20">
        <v>5</v>
      </c>
      <c r="P9" s="21">
        <f>N9/O9</f>
        <v>170</v>
      </c>
      <c r="Q9" s="1"/>
      <c r="R9" s="1"/>
      <c r="S9" s="1"/>
      <c r="T9" s="1"/>
      <c r="U9" s="1"/>
    </row>
    <row r="10" spans="1:21" ht="21" customHeight="1">
      <c r="A10" s="16">
        <f>A9+1</f>
        <v>2</v>
      </c>
      <c r="B10" s="17">
        <v>20583</v>
      </c>
      <c r="C10" s="18" t="s">
        <v>19</v>
      </c>
      <c r="D10" s="18" t="s">
        <v>10</v>
      </c>
      <c r="E10" s="19">
        <f>1083+629+1063</f>
        <v>2775</v>
      </c>
      <c r="F10" s="20">
        <v>13</v>
      </c>
      <c r="G10" s="21">
        <f>E10/F10</f>
        <v>213.46153846153845</v>
      </c>
      <c r="H10" s="1"/>
      <c r="I10" s="1"/>
      <c r="J10" s="16">
        <f aca="true" t="shared" si="0" ref="J10:J17">J9+1</f>
        <v>2</v>
      </c>
      <c r="K10" s="17">
        <v>7010</v>
      </c>
      <c r="L10" s="18" t="s">
        <v>18</v>
      </c>
      <c r="M10" s="18" t="s">
        <v>17</v>
      </c>
      <c r="N10" s="19">
        <f>809+821+843</f>
        <v>2473</v>
      </c>
      <c r="O10" s="20">
        <v>15</v>
      </c>
      <c r="P10" s="21">
        <f>N10/O10</f>
        <v>164.86666666666667</v>
      </c>
      <c r="Q10" s="1"/>
      <c r="R10" s="1"/>
      <c r="S10" s="1"/>
      <c r="T10" s="1"/>
      <c r="U10" s="1"/>
    </row>
    <row r="11" spans="1:21" ht="21" customHeight="1">
      <c r="A11" s="16">
        <f aca="true" t="shared" si="1" ref="A11:A33">A10+1</f>
        <v>3</v>
      </c>
      <c r="B11" s="17">
        <v>20637</v>
      </c>
      <c r="C11" s="18" t="s">
        <v>27</v>
      </c>
      <c r="D11" s="18" t="s">
        <v>10</v>
      </c>
      <c r="E11" s="19">
        <f>932+1110+1032+988+1092</f>
        <v>5154</v>
      </c>
      <c r="F11" s="20">
        <v>25</v>
      </c>
      <c r="G11" s="21">
        <f>E11/F11</f>
        <v>206.16</v>
      </c>
      <c r="H11" s="1"/>
      <c r="I11" s="1"/>
      <c r="J11" s="16">
        <f t="shared" si="0"/>
        <v>3</v>
      </c>
      <c r="K11" s="17">
        <v>23049</v>
      </c>
      <c r="L11" s="18" t="s">
        <v>13</v>
      </c>
      <c r="M11" s="18" t="s">
        <v>12</v>
      </c>
      <c r="N11" s="19">
        <f>755+825+863+696</f>
        <v>3139</v>
      </c>
      <c r="O11" s="20">
        <v>20</v>
      </c>
      <c r="P11" s="21">
        <f>N11/O11</f>
        <v>156.95</v>
      </c>
      <c r="Q11" s="1"/>
      <c r="R11" s="1"/>
      <c r="S11" s="1"/>
      <c r="T11" s="1"/>
      <c r="U11" s="1"/>
    </row>
    <row r="12" spans="1:21" ht="21" customHeight="1">
      <c r="A12" s="16">
        <f t="shared" si="1"/>
        <v>4</v>
      </c>
      <c r="B12" s="17">
        <v>31421</v>
      </c>
      <c r="C12" s="18" t="s">
        <v>32</v>
      </c>
      <c r="D12" s="18" t="s">
        <v>11</v>
      </c>
      <c r="E12" s="19">
        <f>936+1139+1049+1009+939</f>
        <v>5072</v>
      </c>
      <c r="F12" s="20">
        <v>25</v>
      </c>
      <c r="G12" s="21">
        <f>E12/F12</f>
        <v>202.88</v>
      </c>
      <c r="H12" s="1"/>
      <c r="I12" s="1"/>
      <c r="J12" s="16">
        <f t="shared" si="0"/>
        <v>4</v>
      </c>
      <c r="K12" s="17">
        <v>24015</v>
      </c>
      <c r="L12" s="18" t="s">
        <v>34</v>
      </c>
      <c r="M12" s="18" t="s">
        <v>11</v>
      </c>
      <c r="N12" s="19">
        <f>709+728+836+743</f>
        <v>3016</v>
      </c>
      <c r="O12" s="20">
        <v>20</v>
      </c>
      <c r="P12" s="21">
        <f>N12/O12</f>
        <v>150.8</v>
      </c>
      <c r="Q12" s="1"/>
      <c r="R12" s="1"/>
      <c r="S12" s="1"/>
      <c r="T12" s="1"/>
      <c r="U12" s="1"/>
    </row>
    <row r="13" spans="1:21" ht="21" customHeight="1">
      <c r="A13" s="16">
        <f t="shared" si="1"/>
        <v>5</v>
      </c>
      <c r="B13" s="17">
        <v>20659</v>
      </c>
      <c r="C13" s="18" t="s">
        <v>37</v>
      </c>
      <c r="D13" s="18" t="s">
        <v>10</v>
      </c>
      <c r="E13" s="19">
        <f>902+1045+352+940</f>
        <v>3239</v>
      </c>
      <c r="F13" s="20">
        <v>17</v>
      </c>
      <c r="G13" s="21">
        <f>E13/F13</f>
        <v>190.52941176470588</v>
      </c>
      <c r="H13" s="1"/>
      <c r="I13" s="1"/>
      <c r="J13" s="16">
        <f t="shared" si="0"/>
        <v>5</v>
      </c>
      <c r="K13" s="14"/>
      <c r="L13" s="18"/>
      <c r="M13" s="18"/>
      <c r="N13" s="19"/>
      <c r="O13" s="20"/>
      <c r="P13" s="21"/>
      <c r="Q13" s="1"/>
      <c r="R13" s="1"/>
      <c r="S13" s="1"/>
      <c r="T13" s="1"/>
      <c r="U13" s="1"/>
    </row>
    <row r="14" spans="1:21" ht="21" customHeight="1">
      <c r="A14" s="16">
        <f t="shared" si="1"/>
        <v>6</v>
      </c>
      <c r="B14" s="17">
        <v>7030</v>
      </c>
      <c r="C14" s="18" t="s">
        <v>30</v>
      </c>
      <c r="D14" s="18" t="s">
        <v>17</v>
      </c>
      <c r="E14" s="19">
        <f>921+997+993+916+894</f>
        <v>4721</v>
      </c>
      <c r="F14" s="20">
        <v>25</v>
      </c>
      <c r="G14" s="21">
        <f>E14/F14</f>
        <v>188.84</v>
      </c>
      <c r="H14" s="1"/>
      <c r="I14" s="1"/>
      <c r="J14" s="16">
        <f t="shared" si="0"/>
        <v>6</v>
      </c>
      <c r="K14" s="17"/>
      <c r="L14" s="18"/>
      <c r="M14" s="18"/>
      <c r="N14" s="19"/>
      <c r="O14" s="20"/>
      <c r="P14" s="21"/>
      <c r="Q14" s="1"/>
      <c r="R14" s="1"/>
      <c r="S14" s="1"/>
      <c r="T14" s="1"/>
      <c r="U14" s="1"/>
    </row>
    <row r="15" spans="1:21" ht="21" customHeight="1">
      <c r="A15" s="16">
        <f t="shared" si="1"/>
        <v>7</v>
      </c>
      <c r="B15" s="17">
        <v>21716</v>
      </c>
      <c r="C15" s="18" t="s">
        <v>39</v>
      </c>
      <c r="D15" s="18" t="s">
        <v>12</v>
      </c>
      <c r="E15" s="19">
        <f>922+1046+905+883</f>
        <v>3756</v>
      </c>
      <c r="F15" s="20">
        <v>20</v>
      </c>
      <c r="G15" s="21">
        <f>E15/F15</f>
        <v>187.8</v>
      </c>
      <c r="H15" s="1"/>
      <c r="I15" s="1"/>
      <c r="J15" s="16">
        <f t="shared" si="0"/>
        <v>7</v>
      </c>
      <c r="K15" s="17"/>
      <c r="L15" s="18"/>
      <c r="M15" s="18"/>
      <c r="N15" s="19"/>
      <c r="O15" s="20"/>
      <c r="P15" s="21"/>
      <c r="Q15" s="1"/>
      <c r="R15" s="1"/>
      <c r="S15" s="1"/>
      <c r="T15" s="1"/>
      <c r="U15" s="1"/>
    </row>
    <row r="16" spans="1:21" ht="21" customHeight="1">
      <c r="A16" s="16">
        <f t="shared" si="1"/>
        <v>8</v>
      </c>
      <c r="B16" s="17">
        <v>7146</v>
      </c>
      <c r="C16" s="18" t="s">
        <v>16</v>
      </c>
      <c r="D16" s="18" t="s">
        <v>17</v>
      </c>
      <c r="E16" s="19">
        <f>811+942+944+1002</f>
        <v>3699</v>
      </c>
      <c r="F16" s="20">
        <v>20</v>
      </c>
      <c r="G16" s="21">
        <f>E16/F16</f>
        <v>184.95</v>
      </c>
      <c r="H16" s="1"/>
      <c r="I16" s="1"/>
      <c r="J16" s="16">
        <f t="shared" si="0"/>
        <v>8</v>
      </c>
      <c r="K16" s="17"/>
      <c r="L16" s="18"/>
      <c r="M16" s="18"/>
      <c r="N16" s="19"/>
      <c r="O16" s="20"/>
      <c r="P16" s="21"/>
      <c r="Q16" s="1"/>
      <c r="R16" s="1"/>
      <c r="S16" s="1"/>
      <c r="T16" s="1"/>
      <c r="U16" s="1"/>
    </row>
    <row r="17" spans="1:21" ht="21" customHeight="1">
      <c r="A17" s="16">
        <f t="shared" si="1"/>
        <v>9</v>
      </c>
      <c r="B17" s="17">
        <v>24011</v>
      </c>
      <c r="C17" s="18" t="s">
        <v>21</v>
      </c>
      <c r="D17" s="18" t="s">
        <v>11</v>
      </c>
      <c r="E17" s="19">
        <f>1031+713+946+877+951+978</f>
        <v>5496</v>
      </c>
      <c r="F17" s="20">
        <v>30</v>
      </c>
      <c r="G17" s="21">
        <f>E17/F17</f>
        <v>183.2</v>
      </c>
      <c r="H17" s="1"/>
      <c r="I17" s="1"/>
      <c r="J17" s="16">
        <f t="shared" si="0"/>
        <v>9</v>
      </c>
      <c r="K17" s="17"/>
      <c r="L17" s="18"/>
      <c r="M17" s="18"/>
      <c r="N17" s="19"/>
      <c r="O17" s="20"/>
      <c r="P17" s="21"/>
      <c r="Q17" s="1"/>
      <c r="R17" s="1"/>
      <c r="S17" s="1"/>
      <c r="T17" s="1"/>
      <c r="U17" s="1"/>
    </row>
    <row r="18" spans="1:21" ht="21" customHeight="1">
      <c r="A18" s="22">
        <f t="shared" si="1"/>
        <v>10</v>
      </c>
      <c r="B18" s="23">
        <v>21936</v>
      </c>
      <c r="C18" s="24" t="s">
        <v>26</v>
      </c>
      <c r="D18" s="24" t="s">
        <v>12</v>
      </c>
      <c r="E18" s="25">
        <f>966+901+879</f>
        <v>2746</v>
      </c>
      <c r="F18" s="26">
        <v>15</v>
      </c>
      <c r="G18" s="31">
        <f>E18/F18</f>
        <v>183.06666666666666</v>
      </c>
      <c r="H18" s="1"/>
      <c r="I18" s="1"/>
      <c r="J18" s="16">
        <f>J17+1</f>
        <v>10</v>
      </c>
      <c r="K18" s="17"/>
      <c r="L18" s="18"/>
      <c r="M18" s="18"/>
      <c r="N18" s="19"/>
      <c r="O18" s="20"/>
      <c r="P18" s="21"/>
      <c r="Q18" s="1"/>
      <c r="R18" s="1"/>
      <c r="S18" s="1"/>
      <c r="T18" s="1"/>
      <c r="U18" s="1"/>
    </row>
    <row r="19" spans="1:21" ht="21" customHeight="1">
      <c r="A19" s="27">
        <f t="shared" si="1"/>
        <v>11</v>
      </c>
      <c r="B19" s="17">
        <v>24014</v>
      </c>
      <c r="C19" s="18" t="s">
        <v>33</v>
      </c>
      <c r="D19" s="18" t="s">
        <v>11</v>
      </c>
      <c r="E19" s="19">
        <f>1010+971+842+952+717</f>
        <v>4492</v>
      </c>
      <c r="F19" s="20">
        <v>25</v>
      </c>
      <c r="G19" s="21">
        <f>E19/F19</f>
        <v>179.68</v>
      </c>
      <c r="H19" s="1"/>
      <c r="I19" s="1"/>
      <c r="J19" s="16"/>
      <c r="K19" s="17"/>
      <c r="L19" s="18"/>
      <c r="M19" s="18"/>
      <c r="N19" s="19"/>
      <c r="O19" s="20"/>
      <c r="P19" s="21"/>
      <c r="Q19" s="1"/>
      <c r="R19" s="1"/>
      <c r="S19" s="1"/>
      <c r="T19" s="1"/>
      <c r="U19" s="1"/>
    </row>
    <row r="20" spans="1:21" ht="21" customHeight="1">
      <c r="A20" s="27">
        <f t="shared" si="1"/>
        <v>12</v>
      </c>
      <c r="B20" s="17">
        <v>24010</v>
      </c>
      <c r="C20" s="18" t="s">
        <v>31</v>
      </c>
      <c r="D20" s="18" t="s">
        <v>11</v>
      </c>
      <c r="E20" s="19">
        <f>648+1003+974+870+997</f>
        <v>4492</v>
      </c>
      <c r="F20" s="20">
        <v>25</v>
      </c>
      <c r="G20" s="21">
        <f>E20/F20</f>
        <v>179.68</v>
      </c>
      <c r="H20" s="1"/>
      <c r="I20" s="1"/>
      <c r="J20" s="16"/>
      <c r="K20" s="17"/>
      <c r="L20" s="18"/>
      <c r="M20" s="18"/>
      <c r="N20" s="19"/>
      <c r="O20" s="20"/>
      <c r="P20" s="21"/>
      <c r="Q20" s="1"/>
      <c r="R20" s="1"/>
      <c r="S20" s="1"/>
      <c r="T20" s="1"/>
      <c r="U20" s="1"/>
    </row>
    <row r="21" spans="1:21" ht="21" customHeight="1">
      <c r="A21" s="27">
        <f t="shared" si="1"/>
        <v>13</v>
      </c>
      <c r="B21" s="17">
        <v>23125</v>
      </c>
      <c r="C21" s="18" t="s">
        <v>43</v>
      </c>
      <c r="D21" s="18" t="s">
        <v>12</v>
      </c>
      <c r="E21" s="19">
        <f>890</f>
        <v>890</v>
      </c>
      <c r="F21" s="20">
        <v>5</v>
      </c>
      <c r="G21" s="21">
        <f>E21/F21</f>
        <v>178</v>
      </c>
      <c r="H21" s="1"/>
      <c r="I21" s="1"/>
      <c r="J21" s="16"/>
      <c r="K21" s="17"/>
      <c r="L21" s="18"/>
      <c r="M21" s="18"/>
      <c r="N21" s="19"/>
      <c r="O21" s="20"/>
      <c r="P21" s="21"/>
      <c r="Q21" s="1"/>
      <c r="R21" s="1"/>
      <c r="S21" s="1"/>
      <c r="T21" s="1"/>
      <c r="U21" s="1"/>
    </row>
    <row r="22" spans="1:21" ht="21" customHeight="1">
      <c r="A22" s="27">
        <f t="shared" si="1"/>
        <v>14</v>
      </c>
      <c r="B22" s="17">
        <v>22204</v>
      </c>
      <c r="C22" s="18" t="s">
        <v>25</v>
      </c>
      <c r="D22" s="18" t="s">
        <v>10</v>
      </c>
      <c r="E22" s="19">
        <f>821+867+939+925</f>
        <v>3552</v>
      </c>
      <c r="F22" s="20">
        <v>20</v>
      </c>
      <c r="G22" s="21">
        <f>E22/F22</f>
        <v>177.6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" customHeight="1">
      <c r="A23" s="27">
        <f t="shared" si="1"/>
        <v>15</v>
      </c>
      <c r="B23" s="17">
        <v>21190</v>
      </c>
      <c r="C23" s="18" t="s">
        <v>24</v>
      </c>
      <c r="D23" s="18" t="s">
        <v>10</v>
      </c>
      <c r="E23" s="19">
        <f>903+847+868+795</f>
        <v>3413</v>
      </c>
      <c r="F23" s="20">
        <v>20</v>
      </c>
      <c r="G23" s="21">
        <f>E23/F23</f>
        <v>170.65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" customHeight="1">
      <c r="A24" s="27">
        <f t="shared" si="1"/>
        <v>16</v>
      </c>
      <c r="B24" s="17">
        <v>24004</v>
      </c>
      <c r="C24" s="18" t="s">
        <v>23</v>
      </c>
      <c r="D24" s="18" t="s">
        <v>11</v>
      </c>
      <c r="E24" s="19">
        <f>967+658+921</f>
        <v>2546</v>
      </c>
      <c r="F24" s="20">
        <v>15</v>
      </c>
      <c r="G24" s="21">
        <f>E24/F24</f>
        <v>169.73333333333332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" customHeight="1">
      <c r="A25" s="27">
        <f t="shared" si="1"/>
        <v>17</v>
      </c>
      <c r="B25" s="17">
        <v>20584</v>
      </c>
      <c r="C25" s="18" t="s">
        <v>29</v>
      </c>
      <c r="D25" s="18" t="s">
        <v>10</v>
      </c>
      <c r="E25" s="19">
        <f>847</f>
        <v>847</v>
      </c>
      <c r="F25" s="20">
        <v>5</v>
      </c>
      <c r="G25" s="21">
        <f>E25/F25</f>
        <v>169.4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1" customHeight="1">
      <c r="A26" s="27">
        <f t="shared" si="1"/>
        <v>18</v>
      </c>
      <c r="B26" s="17">
        <v>23609</v>
      </c>
      <c r="C26" s="18" t="s">
        <v>14</v>
      </c>
      <c r="D26" s="18" t="s">
        <v>10</v>
      </c>
      <c r="E26" s="19">
        <f>763+891+833+826+865</f>
        <v>4178</v>
      </c>
      <c r="F26" s="20">
        <v>25</v>
      </c>
      <c r="G26" s="21">
        <f>E26/F26</f>
        <v>167.12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" customHeight="1">
      <c r="A27" s="27">
        <f t="shared" si="1"/>
        <v>19</v>
      </c>
      <c r="B27" s="17">
        <v>24761</v>
      </c>
      <c r="C27" s="18" t="s">
        <v>35</v>
      </c>
      <c r="D27" s="18" t="s">
        <v>11</v>
      </c>
      <c r="E27" s="19">
        <f>898+747+745+769</f>
        <v>3159</v>
      </c>
      <c r="F27" s="20">
        <v>20</v>
      </c>
      <c r="G27" s="21">
        <f>E27/F27</f>
        <v>157.95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" customHeight="1">
      <c r="A28" s="22">
        <f t="shared" si="1"/>
        <v>20</v>
      </c>
      <c r="B28" s="23">
        <v>24007</v>
      </c>
      <c r="C28" s="24" t="s">
        <v>36</v>
      </c>
      <c r="D28" s="24" t="s">
        <v>11</v>
      </c>
      <c r="E28" s="25">
        <f>708+870</f>
        <v>1578</v>
      </c>
      <c r="F28" s="26">
        <v>10</v>
      </c>
      <c r="G28" s="31">
        <f>E28/F28</f>
        <v>157.8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" customHeight="1">
      <c r="A29" s="27">
        <f t="shared" si="1"/>
        <v>21</v>
      </c>
      <c r="B29" s="17">
        <v>24374</v>
      </c>
      <c r="C29" s="18" t="s">
        <v>15</v>
      </c>
      <c r="D29" s="18" t="s">
        <v>10</v>
      </c>
      <c r="E29" s="19">
        <f>821+727+728+727+765+699</f>
        <v>4467</v>
      </c>
      <c r="F29" s="20">
        <v>30</v>
      </c>
      <c r="G29" s="21">
        <f>E29/F29</f>
        <v>148.9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25">
      <c r="A30" s="27">
        <f t="shared" si="1"/>
        <v>22</v>
      </c>
      <c r="B30" s="17">
        <v>23610</v>
      </c>
      <c r="C30" s="18" t="s">
        <v>20</v>
      </c>
      <c r="D30" s="18" t="s">
        <v>10</v>
      </c>
      <c r="E30" s="19">
        <f>741+723+714+828+784+557</f>
        <v>4347</v>
      </c>
      <c r="F30" s="20">
        <v>30</v>
      </c>
      <c r="G30" s="21">
        <f>E30/F30</f>
        <v>144.9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25">
      <c r="A31" s="27">
        <f t="shared" si="1"/>
        <v>23</v>
      </c>
      <c r="B31" s="17">
        <v>24259</v>
      </c>
      <c r="C31" s="18" t="s">
        <v>42</v>
      </c>
      <c r="D31" s="18" t="s">
        <v>11</v>
      </c>
      <c r="E31" s="19">
        <f>718</f>
        <v>718</v>
      </c>
      <c r="F31" s="20">
        <v>5</v>
      </c>
      <c r="G31" s="21">
        <f>E31/F31</f>
        <v>143.6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25">
      <c r="A32" s="27">
        <f t="shared" si="1"/>
        <v>24</v>
      </c>
      <c r="B32" s="17">
        <v>23207</v>
      </c>
      <c r="C32" s="18" t="s">
        <v>38</v>
      </c>
      <c r="D32" s="18" t="s">
        <v>10</v>
      </c>
      <c r="E32" s="19">
        <f>701</f>
        <v>701</v>
      </c>
      <c r="F32" s="20">
        <v>5</v>
      </c>
      <c r="G32" s="21">
        <f>E32/F32</f>
        <v>140.2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25">
      <c r="A33" s="27">
        <f t="shared" si="1"/>
        <v>25</v>
      </c>
      <c r="B33" s="17">
        <v>24739</v>
      </c>
      <c r="C33" s="18" t="s">
        <v>28</v>
      </c>
      <c r="D33" s="18" t="s">
        <v>10</v>
      </c>
      <c r="E33" s="19">
        <f>439</f>
        <v>439</v>
      </c>
      <c r="F33" s="20">
        <v>5</v>
      </c>
      <c r="G33" s="21">
        <f>E33/F33</f>
        <v>87.8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25">
      <c r="A34" s="27">
        <f>A33+1</f>
        <v>26</v>
      </c>
      <c r="B34" s="17"/>
      <c r="C34" s="18"/>
      <c r="D34" s="18"/>
      <c r="E34" s="19"/>
      <c r="F34" s="20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>
      <c r="A35" s="27">
        <f aca="true" t="shared" si="2" ref="A35:A48">A34+1</f>
        <v>27</v>
      </c>
      <c r="B35" s="17"/>
      <c r="C35" s="18"/>
      <c r="D35" s="18"/>
      <c r="E35" s="19"/>
      <c r="F35" s="20"/>
      <c r="G35" s="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25">
      <c r="A36" s="27">
        <f t="shared" si="2"/>
        <v>28</v>
      </c>
      <c r="B36" s="17"/>
      <c r="C36" s="18"/>
      <c r="D36" s="18"/>
      <c r="E36" s="19"/>
      <c r="F36" s="20"/>
      <c r="G36" s="2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25">
      <c r="A37" s="27">
        <f t="shared" si="2"/>
        <v>29</v>
      </c>
      <c r="B37" s="17"/>
      <c r="C37" s="18"/>
      <c r="D37" s="18"/>
      <c r="E37" s="29"/>
      <c r="F37" s="30"/>
      <c r="G37" s="2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25">
      <c r="A38" s="22">
        <f t="shared" si="2"/>
        <v>30</v>
      </c>
      <c r="B38" s="23"/>
      <c r="C38" s="24"/>
      <c r="D38" s="24"/>
      <c r="E38" s="25"/>
      <c r="F38" s="26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25">
      <c r="A39" s="27">
        <f t="shared" si="2"/>
        <v>31</v>
      </c>
      <c r="B39" s="17"/>
      <c r="C39" s="18"/>
      <c r="D39" s="18"/>
      <c r="E39" s="19"/>
      <c r="F39" s="20"/>
      <c r="G39" s="2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25">
      <c r="A40" s="27">
        <f t="shared" si="2"/>
        <v>32</v>
      </c>
      <c r="B40" s="17"/>
      <c r="C40" s="18"/>
      <c r="D40" s="18"/>
      <c r="E40" s="19"/>
      <c r="F40" s="20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25">
      <c r="A41" s="27">
        <f t="shared" si="2"/>
        <v>33</v>
      </c>
      <c r="B41" s="17"/>
      <c r="C41" s="18"/>
      <c r="D41" s="18"/>
      <c r="E41" s="19"/>
      <c r="F41" s="20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25">
      <c r="A42" s="27">
        <f t="shared" si="2"/>
        <v>34</v>
      </c>
      <c r="B42" s="17"/>
      <c r="C42" s="18"/>
      <c r="D42" s="18"/>
      <c r="E42" s="19"/>
      <c r="F42" s="20"/>
      <c r="G42" s="2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25">
      <c r="A43" s="27">
        <f t="shared" si="2"/>
        <v>35</v>
      </c>
      <c r="B43" s="17"/>
      <c r="C43" s="18"/>
      <c r="D43" s="18"/>
      <c r="E43" s="19"/>
      <c r="F43" s="20"/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25">
      <c r="A44" s="27">
        <f t="shared" si="2"/>
        <v>36</v>
      </c>
      <c r="B44" s="17"/>
      <c r="C44" s="18"/>
      <c r="D44" s="18"/>
      <c r="E44" s="19"/>
      <c r="F44" s="20"/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25">
      <c r="A45" s="27">
        <f t="shared" si="2"/>
        <v>37</v>
      </c>
      <c r="B45" s="17"/>
      <c r="C45" s="18"/>
      <c r="D45" s="18"/>
      <c r="E45" s="19"/>
      <c r="F45" s="20"/>
      <c r="G45" s="2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25">
      <c r="A46" s="27">
        <f t="shared" si="2"/>
        <v>38</v>
      </c>
      <c r="B46" s="17"/>
      <c r="C46" s="18"/>
      <c r="D46" s="18"/>
      <c r="E46" s="19"/>
      <c r="F46" s="20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25">
      <c r="A47" s="27">
        <f t="shared" si="2"/>
        <v>39</v>
      </c>
      <c r="B47" s="17"/>
      <c r="C47" s="18"/>
      <c r="D47" s="18"/>
      <c r="E47" s="19"/>
      <c r="F47" s="20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25">
      <c r="A48" s="22">
        <f t="shared" si="2"/>
        <v>40</v>
      </c>
      <c r="B48" s="23"/>
      <c r="C48" s="24"/>
      <c r="D48" s="24"/>
      <c r="E48" s="25"/>
      <c r="F48" s="26"/>
      <c r="G48" s="3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25">
      <c r="A49" s="27"/>
      <c r="B49" s="17"/>
      <c r="C49" s="18"/>
      <c r="D49" s="18"/>
      <c r="E49" s="19"/>
      <c r="F49" s="20"/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25">
      <c r="A50" s="27"/>
      <c r="B50" s="17"/>
      <c r="C50" s="18"/>
      <c r="D50" s="18"/>
      <c r="E50" s="19"/>
      <c r="F50" s="20"/>
      <c r="G50" s="2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25">
      <c r="A51" s="27"/>
      <c r="B51" s="17"/>
      <c r="C51" s="18"/>
      <c r="D51" s="18"/>
      <c r="E51" s="19"/>
      <c r="F51" s="20"/>
      <c r="G51" s="2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25">
      <c r="A52" s="27"/>
      <c r="B52" s="17"/>
      <c r="C52" s="18"/>
      <c r="D52" s="18"/>
      <c r="E52" s="19"/>
      <c r="F52" s="20"/>
      <c r="G52" s="2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25">
      <c r="A53" s="27"/>
      <c r="B53" s="17"/>
      <c r="C53" s="18"/>
      <c r="D53" s="18"/>
      <c r="E53" s="19"/>
      <c r="F53" s="20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25">
      <c r="A54" s="1"/>
      <c r="B54" s="17"/>
      <c r="C54" s="18"/>
      <c r="D54" s="18"/>
      <c r="E54" s="19"/>
      <c r="F54" s="2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25">
      <c r="A55" s="1"/>
      <c r="B55" s="17"/>
      <c r="C55" s="18"/>
      <c r="D55" s="18"/>
      <c r="E55" s="19"/>
      <c r="F55" s="20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25">
      <c r="A56" s="1"/>
      <c r="B56" s="17"/>
      <c r="C56" s="18"/>
      <c r="D56" s="18"/>
      <c r="E56" s="19"/>
      <c r="F56" s="20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25">
      <c r="A57" s="1"/>
      <c r="B57" s="17"/>
      <c r="C57" s="18"/>
      <c r="D57" s="18"/>
      <c r="E57" s="19"/>
      <c r="F57" s="2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25">
      <c r="A58" s="1"/>
      <c r="B58" s="17"/>
      <c r="C58" s="18"/>
      <c r="D58" s="18"/>
      <c r="E58" s="19"/>
      <c r="F58" s="20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2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sheetProtection/>
  <mergeCells count="5">
    <mergeCell ref="A1:G1"/>
    <mergeCell ref="A3:G3"/>
    <mergeCell ref="A2:G2"/>
    <mergeCell ref="J1:P1"/>
    <mergeCell ref="J3:P3"/>
  </mergeCells>
  <printOptions/>
  <pageMargins left="0.62" right="0.55" top="0.19" bottom="0.26" header="0.5" footer="0.17"/>
  <pageSetup fitToHeight="2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2009-11-04T13:30:10Z</cp:lastPrinted>
  <dcterms:created xsi:type="dcterms:W3CDTF">1996-09-04T14:57:23Z</dcterms:created>
  <dcterms:modified xsi:type="dcterms:W3CDTF">2010-02-15T20:55:05Z</dcterms:modified>
  <cp:category/>
  <cp:version/>
  <cp:contentType/>
  <cp:contentStatus/>
</cp:coreProperties>
</file>